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/>
  <bookViews>
    <workbookView xWindow="7040" yWindow="620" windowWidth="21100" windowHeight="19460" tabRatio="500" activeTab="0"/>
  </bookViews>
  <sheets>
    <sheet name="FY2021 YTD" sheetId="1" r:id="rId1"/>
  </sheets>
  <externalReferences>
    <externalReference r:id="rId4"/>
    <externalReference r:id="rId5"/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<sst xmlns="http://schemas.openxmlformats.org/spreadsheetml/2006/main" count="45" uniqueCount="23">
  <si>
    <t>Botanical Society of America</t>
  </si>
  <si>
    <t>Profit and Loss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</si>
  <si>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</si>
  <si>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</si>
  <si>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</si>
  <si>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</si>
  <si>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</si>
  <si>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</si>
  <si>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</si>
  <si>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</si>
  <si>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</si>
  <si>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</si>
  <si>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</si>
  <si>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</si>
  <si>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</si>
  <si>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</si>
  <si>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FY2019 Budget</t>
  </si>
  <si>
    <t>FY2020 Budget</t>
  </si>
  <si>
    <t>FY2020          YTD Actual</t>
  </si>
  <si>
    <t>FY2019          YTD Actual</t>
  </si>
  <si>
    <t>FY2021 Budget</t>
  </si>
  <si>
    <t>FY2021                YTD Actual</t>
  </si>
  <si>
    <t>JUN - 15 - 2021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</si>
</sst>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/>
    <xf numFmtId="0" fontId="5" fillId="2" borderId="0" xfId="0" applyFont="1" applyFill="1"/>
    <xf numFmtId="3" fontId="8" fillId="2" borderId="0" xfId="0" applyNumberFormat="1" applyFont="1" applyFill="1"/>
    <xf numFmtId="0" fontId="0" fillId="2" borderId="0" xfId="0" applyFill="1"/>
    <xf numFmtId="164" fontId="8" fillId="2" borderId="0" xfId="0" applyNumberFormat="1" applyFont="1" applyFill="1"/>
    <xf numFmtId="164" fontId="8" fillId="2" borderId="0" xfId="0" applyNumberFormat="1" applyFont="1" applyFill="1" applyAlignment="1">
      <alignment/>
    </xf>
    <xf numFmtId="3" fontId="3" fillId="2" borderId="0" xfId="0" applyNumberFormat="1" applyFont="1" applyFill="1"/>
    <xf numFmtId="0" fontId="2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/>
    </xf>
    <xf numFmtId="3" fontId="4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8" fillId="0" borderId="0" xfId="0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8" fillId="2" borderId="0" xfId="0" applyNumberFormat="1" applyFont="1" applyFill="1"/>
    <xf numFmtId="2" fontId="0" fillId="0" borderId="0" xfId="16" applyNumberFormat="1" applyFont="1"/>
    <xf numFmtId="2" fontId="3" fillId="0" borderId="0" xfId="16" applyNumberFormat="1" applyFont="1" applyAlignment="1">
      <alignment horizontal="center" wrapText="1"/>
    </xf>
    <xf numFmtId="164" fontId="8" fillId="0" borderId="0" xfId="16" applyNumberFormat="1" applyFont="1"/>
    <xf numFmtId="164" fontId="8" fillId="2" borderId="0" xfId="16" applyNumberFormat="1" applyFont="1" applyFill="1"/>
    <xf numFmtId="164" fontId="3" fillId="2" borderId="0" xfId="16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8" fillId="0" borderId="0" xfId="0" applyNumberFormat="1" applyFont="1"/>
    <xf numFmtId="0" fontId="8" fillId="2" borderId="0" xfId="0" applyFont="1" applyFill="1"/>
    <xf numFmtId="3" fontId="8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cacanindin\Library\Containers\com.microsoft.Excel\Data\Desktop\BSA%20Budgets\FY2020BudgetDra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2021DraftBudge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Y2021DraftBudget202007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 refreshError="1"/>
      <sheetData sheetId="1" refreshError="1">
        <row r="501">
          <cell r="R501">
            <v>207916</v>
          </cell>
        </row>
        <row r="502">
          <cell r="R502">
            <v>469491.66510000004</v>
          </cell>
        </row>
        <row r="506">
          <cell r="R506">
            <v>797516</v>
          </cell>
        </row>
        <row r="507">
          <cell r="R507">
            <v>361138.91900000005</v>
          </cell>
        </row>
        <row r="511">
          <cell r="R511">
            <v>250000</v>
          </cell>
        </row>
        <row r="512">
          <cell r="R512">
            <v>248769.4655</v>
          </cell>
        </row>
        <row r="516">
          <cell r="R516">
            <v>0</v>
          </cell>
        </row>
        <row r="517">
          <cell r="R517">
            <v>42652.00720000002</v>
          </cell>
        </row>
        <row r="521">
          <cell r="R521">
            <v>572314</v>
          </cell>
        </row>
        <row r="522">
          <cell r="R522">
            <v>572314</v>
          </cell>
        </row>
        <row r="526">
          <cell r="R526">
            <v>35000</v>
          </cell>
        </row>
        <row r="527">
          <cell r="R527">
            <v>16438.993200000004</v>
          </cell>
        </row>
        <row r="531">
          <cell r="R531">
            <v>0</v>
          </cell>
        </row>
        <row r="532">
          <cell r="R532">
            <v>47800</v>
          </cell>
        </row>
        <row r="536">
          <cell r="R536">
            <v>24500</v>
          </cell>
        </row>
        <row r="537">
          <cell r="R537">
            <v>30000</v>
          </cell>
        </row>
        <row r="541">
          <cell r="R541">
            <v>27000</v>
          </cell>
        </row>
        <row r="542">
          <cell r="R542">
            <v>43000</v>
          </cell>
        </row>
        <row r="546">
          <cell r="R546">
            <v>20000</v>
          </cell>
        </row>
        <row r="547">
          <cell r="R547">
            <v>0</v>
          </cell>
        </row>
        <row r="551">
          <cell r="R551">
            <v>1934246</v>
          </cell>
        </row>
        <row r="552">
          <cell r="R552">
            <v>1831605.05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/>
      <sheetData sheetId="1">
        <row r="501">
          <cell r="R501">
            <v>227198</v>
          </cell>
        </row>
        <row r="506">
          <cell r="R506">
            <v>793550.3200000001</v>
          </cell>
        </row>
        <row r="507">
          <cell r="R507">
            <v>354002.296</v>
          </cell>
        </row>
        <row r="511">
          <cell r="R511">
            <v>5000</v>
          </cell>
        </row>
        <row r="516">
          <cell r="R516">
            <v>0</v>
          </cell>
        </row>
        <row r="521">
          <cell r="R521">
            <v>699454</v>
          </cell>
        </row>
        <row r="522">
          <cell r="R522">
            <v>699454</v>
          </cell>
        </row>
        <row r="526">
          <cell r="R526">
            <v>30000</v>
          </cell>
        </row>
        <row r="527">
          <cell r="R527">
            <v>15340.902399999999</v>
          </cell>
        </row>
        <row r="531">
          <cell r="R531">
            <v>0</v>
          </cell>
        </row>
        <row r="532">
          <cell r="R532">
            <v>37350</v>
          </cell>
        </row>
        <row r="536">
          <cell r="R536">
            <v>30000</v>
          </cell>
        </row>
        <row r="537">
          <cell r="R537">
            <v>36500</v>
          </cell>
        </row>
        <row r="541">
          <cell r="R541">
            <v>30000</v>
          </cell>
        </row>
        <row r="547">
          <cell r="R5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</sheetData>
      <sheetData sheetId="1">
        <row r="502">
          <cell r="R502">
            <v>520728.65959999996</v>
          </cell>
        </row>
        <row r="512">
          <cell r="R512">
            <v>57272.864</v>
          </cell>
        </row>
        <row r="517">
          <cell r="R517">
            <v>53205.26690000001</v>
          </cell>
        </row>
        <row r="542">
          <cell r="R542">
            <v>60000</v>
          </cell>
        </row>
        <row r="546">
          <cell r="R546">
            <v>25000</v>
          </cell>
        </row>
        <row r="551">
          <cell r="R551">
            <v>1840202.32</v>
          </cell>
        </row>
        <row r="552">
          <cell r="R552">
            <v>1833853.9889000002</v>
          </cell>
        </row>
      </sheetData>
      <sheetData sheetId="2"/>
      <sheetData sheetId="3">
        <row r="10">
          <cell r="Q10">
            <v>110000</v>
          </cell>
        </row>
      </sheetData>
      <sheetData sheetId="4">
        <row r="14">
          <cell r="Q14">
            <v>3800</v>
          </cell>
        </row>
      </sheetData>
      <sheetData sheetId="5">
        <row r="43">
          <cell r="Q43">
            <v>5000</v>
          </cell>
        </row>
      </sheetData>
      <sheetData sheetId="6">
        <row r="60">
          <cell r="Q60">
            <v>0</v>
          </cell>
        </row>
      </sheetData>
      <sheetData sheetId="7">
        <row r="49">
          <cell r="Q49">
            <v>25000</v>
          </cell>
        </row>
      </sheetData>
      <sheetData sheetId="8">
        <row r="18">
          <cell r="Q18">
            <v>15000</v>
          </cell>
        </row>
      </sheetData>
      <sheetData sheetId="9">
        <row r="60">
          <cell r="Q60">
            <v>0</v>
          </cell>
        </row>
      </sheetData>
      <sheetData sheetId="10">
        <row r="13">
          <cell r="Q13">
            <v>8000</v>
          </cell>
        </row>
      </sheetData>
      <sheetData sheetId="11">
        <row r="10">
          <cell r="Q10">
            <v>15000</v>
          </cell>
        </row>
      </sheetData>
      <sheetData sheetId="12">
        <row r="60">
          <cell r="Q6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workbookViewId="0" topLeftCell="A7">
      <selection activeCell="A14" sqref="A14"/>
    </sheetView>
  </sheetViews>
  <sheetFormatPr defaultColWidth="11.00390625" defaultRowHeight="15.75"/>
  <cols>
    <col min="1" max="1" width="27.50390625" style="0" customWidth="1"/>
    <col min="2" max="2" width="18.50390625" style="0" customWidth="1"/>
    <col min="3" max="3" width="1.37890625" style="0" customWidth="1"/>
    <col min="4" max="4" width="18.875" style="0" customWidth="1"/>
    <col min="5" max="5" width="17.875" style="32" customWidth="1"/>
    <col min="6" max="6" width="4.875" style="0" customWidth="1"/>
    <col min="7" max="7" width="17.50390625" style="36" bestFit="1" customWidth="1"/>
    <col min="8" max="8" width="14.875" style="0" customWidth="1"/>
    <col min="9" max="9" width="5.00390625" style="0" customWidth="1"/>
    <col min="10" max="10" width="15.00390625" style="11" customWidth="1"/>
    <col min="11" max="11" width="15.125" style="12" customWidth="1"/>
  </cols>
  <sheetData>
    <row r="1" spans="1:2" ht="21">
      <c r="A1" s="41" t="s">
        <v>0</v>
      </c>
      <c r="B1" s="42"/>
    </row>
    <row r="2" spans="1:2" ht="21">
      <c r="A2" s="41" t="s">
        <v>1</v>
      </c>
      <c r="B2" s="42"/>
    </row>
    <row r="3" spans="1:12" ht="41" customHeight="1">
      <c r="A3" s="43" t="s">
        <v>22</v>
      </c>
      <c r="B3" s="44"/>
      <c r="D3" s="37" t="s">
        <v>20</v>
      </c>
      <c r="E3" s="13" t="s">
        <v>21</v>
      </c>
      <c r="G3" s="37" t="s">
        <v>17</v>
      </c>
      <c r="H3" s="13" t="s">
        <v>18</v>
      </c>
      <c r="J3" s="13" t="s">
        <v>16</v>
      </c>
      <c r="K3" s="13" t="s">
        <v>19</v>
      </c>
      <c r="L3" s="1"/>
    </row>
    <row r="6" spans="1:2" ht="24">
      <c r="A6" s="6" t="s">
        <v>2</v>
      </c>
      <c r="B6" s="2"/>
    </row>
    <row r="7" spans="1:12" ht="24">
      <c r="A7" s="6"/>
      <c r="B7" s="9" t="s">
        <v>3</v>
      </c>
      <c r="D7" s="45">
        <f>'[2]CLASSES'!R501</f>
        <v>227198</v>
      </c>
      <c r="E7" s="34">
        <v>211618.16</v>
      </c>
      <c r="G7" s="38">
        <f>'[1]CLASSES'!R501</f>
        <v>207916</v>
      </c>
      <c r="H7" s="33">
        <v>221535.96</v>
      </c>
      <c r="J7" s="19">
        <v>202591</v>
      </c>
      <c r="K7" s="14">
        <v>176145.4</v>
      </c>
      <c r="L7" s="3"/>
    </row>
    <row r="8" spans="1:12" ht="23" customHeight="1">
      <c r="A8" s="6"/>
      <c r="B8" s="9" t="s">
        <v>4</v>
      </c>
      <c r="D8" s="45">
        <f>'[3]CLASSES'!R502</f>
        <v>520728.65959999996</v>
      </c>
      <c r="E8" s="34">
        <v>270062.7299999999</v>
      </c>
      <c r="G8" s="38">
        <f>'[1]CLASSES'!R502</f>
        <v>469491.66510000004</v>
      </c>
      <c r="H8" s="34">
        <v>284475.45</v>
      </c>
      <c r="J8" s="19">
        <v>491420</v>
      </c>
      <c r="K8" s="14">
        <v>364385.71</v>
      </c>
      <c r="L8" s="3"/>
    </row>
    <row r="9" spans="1:12" ht="23" customHeight="1">
      <c r="A9" s="6"/>
      <c r="B9" s="9"/>
      <c r="D9" s="45">
        <f>D7-D8</f>
        <v>-293530.65959999996</v>
      </c>
      <c r="E9" s="34">
        <v>-58444.56999999992</v>
      </c>
      <c r="G9" s="38">
        <f>G7-G8</f>
        <v>-261575.66510000004</v>
      </c>
      <c r="H9" s="34">
        <v>-62939.49000000002</v>
      </c>
      <c r="J9" s="19">
        <v>-288829</v>
      </c>
      <c r="K9" s="14">
        <f>SUM(K7-K8)</f>
        <v>-188240.31000000003</v>
      </c>
      <c r="L9" s="3"/>
    </row>
    <row r="10" spans="1:11" ht="3" customHeight="1">
      <c r="A10" s="6"/>
      <c r="B10" s="9"/>
      <c r="D10" s="32"/>
      <c r="E10" s="34"/>
      <c r="G10" s="38"/>
      <c r="H10" s="34"/>
      <c r="J10" s="19"/>
      <c r="K10" s="15"/>
    </row>
    <row r="11" spans="1:11" ht="24">
      <c r="A11" s="6" t="s">
        <v>5</v>
      </c>
      <c r="B11" s="9"/>
      <c r="D11" s="32"/>
      <c r="E11" s="34"/>
      <c r="G11" s="38"/>
      <c r="H11" s="34"/>
      <c r="J11" s="19"/>
      <c r="K11" s="15"/>
    </row>
    <row r="12" spans="1:12" ht="24">
      <c r="A12" s="6"/>
      <c r="B12" s="9" t="s">
        <v>3</v>
      </c>
      <c r="D12" s="45">
        <f>'[2]CLASSES'!R506</f>
        <v>793550.3200000001</v>
      </c>
      <c r="E12" s="34">
        <v>694325.64</v>
      </c>
      <c r="G12" s="38">
        <f>'[1]CLASSES'!R506</f>
        <v>797516</v>
      </c>
      <c r="H12" s="34">
        <v>724412</v>
      </c>
      <c r="J12" s="19">
        <v>751400</v>
      </c>
      <c r="K12" s="15">
        <v>699028</v>
      </c>
      <c r="L12" s="3"/>
    </row>
    <row r="13" spans="1:12" ht="24">
      <c r="A13" s="6"/>
      <c r="B13" s="9" t="s">
        <v>4</v>
      </c>
      <c r="D13" s="45">
        <f>'[2]CLASSES'!R507</f>
        <v>354002.296</v>
      </c>
      <c r="E13" s="34">
        <v>202924.15999999997</v>
      </c>
      <c r="G13" s="38">
        <f>'[1]CLASSES'!R507</f>
        <v>361138.91900000005</v>
      </c>
      <c r="H13" s="34">
        <v>196377.2</v>
      </c>
      <c r="J13" s="19">
        <v>347540</v>
      </c>
      <c r="K13" s="15">
        <v>212064.15</v>
      </c>
      <c r="L13" s="3"/>
    </row>
    <row r="14" spans="1:12" ht="22" customHeight="1">
      <c r="A14" s="6"/>
      <c r="B14" s="9"/>
      <c r="D14" s="45">
        <f>D12-D13</f>
        <v>439548.0240000001</v>
      </c>
      <c r="E14" s="34">
        <v>491401.48000000004</v>
      </c>
      <c r="G14" s="38">
        <f>G12-G13</f>
        <v>436377.08099999995</v>
      </c>
      <c r="H14" s="34">
        <v>528034.8</v>
      </c>
      <c r="J14" s="19">
        <v>403860</v>
      </c>
      <c r="K14" s="15">
        <v>486963.85</v>
      </c>
      <c r="L14" s="3"/>
    </row>
    <row r="15" spans="1:11" ht="3" customHeight="1">
      <c r="A15" s="6"/>
      <c r="B15" s="9"/>
      <c r="D15" s="32"/>
      <c r="E15" s="34"/>
      <c r="G15" s="38"/>
      <c r="H15" s="34"/>
      <c r="J15" s="19"/>
      <c r="K15" s="15"/>
    </row>
    <row r="16" spans="1:11" ht="24">
      <c r="A16" s="6" t="s">
        <v>6</v>
      </c>
      <c r="B16" s="9"/>
      <c r="D16" s="32"/>
      <c r="E16" s="34"/>
      <c r="G16" s="38"/>
      <c r="H16" s="34"/>
      <c r="J16" s="19"/>
      <c r="K16" s="15"/>
    </row>
    <row r="17" spans="1:12" ht="24">
      <c r="A17" s="6"/>
      <c r="B17" s="9" t="s">
        <v>3</v>
      </c>
      <c r="D17" s="45">
        <f>'[2]CLASSES'!R511</f>
        <v>5000</v>
      </c>
      <c r="E17" s="34">
        <v>12141.47</v>
      </c>
      <c r="G17" s="38">
        <f>'[1]CLASSES'!R511</f>
        <v>250000</v>
      </c>
      <c r="H17" s="34">
        <v>2293.77</v>
      </c>
      <c r="J17" s="19">
        <v>300000</v>
      </c>
      <c r="K17" s="16">
        <v>14888.73</v>
      </c>
      <c r="L17" s="3"/>
    </row>
    <row r="18" spans="1:12" ht="24">
      <c r="A18" s="6"/>
      <c r="B18" s="9" t="s">
        <v>4</v>
      </c>
      <c r="D18" s="45">
        <f>'[3]CLASSES'!R512</f>
        <v>57272.864</v>
      </c>
      <c r="E18" s="34">
        <v>11990.099999999999</v>
      </c>
      <c r="G18" s="38">
        <f>'[1]CLASSES'!R512</f>
        <v>248769.4655</v>
      </c>
      <c r="H18" s="34">
        <v>12625.98</v>
      </c>
      <c r="J18" s="19">
        <v>298637</v>
      </c>
      <c r="K18" s="16">
        <v>12738.66</v>
      </c>
      <c r="L18" s="3"/>
    </row>
    <row r="19" spans="1:12" ht="21" customHeight="1">
      <c r="A19" s="6"/>
      <c r="B19" s="9"/>
      <c r="D19" s="45">
        <f>D17-D18</f>
        <v>-52272.864</v>
      </c>
      <c r="E19" s="34">
        <v>151.3700000000008</v>
      </c>
      <c r="G19" s="38">
        <f>G17-G18</f>
        <v>1230.5345000000088</v>
      </c>
      <c r="H19" s="34">
        <v>-10332.21</v>
      </c>
      <c r="J19" s="19">
        <v>1363</v>
      </c>
      <c r="K19" s="16">
        <v>2150.0699999999997</v>
      </c>
      <c r="L19" s="3"/>
    </row>
    <row r="20" spans="1:11" ht="3" customHeight="1">
      <c r="A20" s="6"/>
      <c r="B20" s="9"/>
      <c r="D20" s="32"/>
      <c r="E20" s="34"/>
      <c r="G20" s="38"/>
      <c r="H20" s="34"/>
      <c r="J20" s="19"/>
      <c r="K20" s="15"/>
    </row>
    <row r="21" spans="1:11" ht="24">
      <c r="A21" s="6" t="s">
        <v>7</v>
      </c>
      <c r="B21" s="9"/>
      <c r="D21" s="32"/>
      <c r="E21" s="34"/>
      <c r="G21" s="38"/>
      <c r="H21" s="34"/>
      <c r="J21" s="19"/>
      <c r="K21" s="15"/>
    </row>
    <row r="22" spans="1:12" ht="24">
      <c r="A22" s="6"/>
      <c r="B22" s="9" t="s">
        <v>3</v>
      </c>
      <c r="D22" s="45">
        <f>'[2]CLASSES'!R516</f>
        <v>0</v>
      </c>
      <c r="E22" s="34">
        <v>0</v>
      </c>
      <c r="G22" s="38">
        <f>'[1]CLASSES'!R516</f>
        <v>0</v>
      </c>
      <c r="H22" s="34">
        <v>0</v>
      </c>
      <c r="J22" s="19">
        <v>0</v>
      </c>
      <c r="K22" s="17">
        <v>0</v>
      </c>
      <c r="L22" s="3"/>
    </row>
    <row r="23" spans="1:12" ht="24">
      <c r="A23" s="6"/>
      <c r="B23" s="9" t="s">
        <v>4</v>
      </c>
      <c r="D23" s="45">
        <f>'[3]CLASSES'!R517</f>
        <v>53205.26690000001</v>
      </c>
      <c r="E23" s="34">
        <v>481.2799999999975</v>
      </c>
      <c r="G23" s="38">
        <f>'[1]CLASSES'!R517</f>
        <v>42652.00720000002</v>
      </c>
      <c r="H23" s="34">
        <v>28588.07</v>
      </c>
      <c r="J23" s="19">
        <v>46513</v>
      </c>
      <c r="K23" s="18">
        <v>22545.91</v>
      </c>
      <c r="L23" s="3"/>
    </row>
    <row r="24" spans="1:12" ht="23" customHeight="1">
      <c r="A24" s="6"/>
      <c r="B24" s="9"/>
      <c r="D24" s="45">
        <f>D22-D23</f>
        <v>-53205.26690000001</v>
      </c>
      <c r="E24" s="34">
        <v>-481.2799999999975</v>
      </c>
      <c r="G24" s="38">
        <f>G22-G23</f>
        <v>-42652.00720000002</v>
      </c>
      <c r="H24" s="34">
        <v>-28588.07</v>
      </c>
      <c r="J24" s="19">
        <v>-46513</v>
      </c>
      <c r="K24" s="18">
        <v>-22545.91</v>
      </c>
      <c r="L24" s="3"/>
    </row>
    <row r="25" spans="1:11" ht="3" customHeight="1">
      <c r="A25" s="6"/>
      <c r="B25" s="9"/>
      <c r="D25" s="32"/>
      <c r="E25" s="34"/>
      <c r="G25" s="38"/>
      <c r="H25" s="34"/>
      <c r="J25" s="19"/>
      <c r="K25" s="15"/>
    </row>
    <row r="26" spans="1:11" ht="24">
      <c r="A26" s="6" t="s">
        <v>8</v>
      </c>
      <c r="B26" s="9"/>
      <c r="D26" s="32"/>
      <c r="E26" s="34"/>
      <c r="G26" s="38"/>
      <c r="H26" s="32"/>
      <c r="J26" s="19"/>
      <c r="K26" s="15"/>
    </row>
    <row r="27" spans="1:12" ht="24">
      <c r="A27" s="6"/>
      <c r="B27" s="9" t="s">
        <v>3</v>
      </c>
      <c r="D27" s="45">
        <f>'[2]CLASSES'!R521</f>
        <v>699454</v>
      </c>
      <c r="E27" s="34">
        <v>307207.98000000004</v>
      </c>
      <c r="G27" s="38">
        <f>'[1]CLASSES'!R521</f>
        <v>572314</v>
      </c>
      <c r="H27" s="34">
        <v>94334.37</v>
      </c>
      <c r="J27" s="19">
        <v>556497</v>
      </c>
      <c r="K27" s="15">
        <v>269330.67</v>
      </c>
      <c r="L27" s="3"/>
    </row>
    <row r="28" spans="1:12" ht="24">
      <c r="A28" s="6"/>
      <c r="B28" s="9" t="s">
        <v>4</v>
      </c>
      <c r="D28" s="45">
        <f>'[2]CLASSES'!R522</f>
        <v>699454</v>
      </c>
      <c r="E28" s="34">
        <v>299694.0400000001</v>
      </c>
      <c r="G28" s="38">
        <f>'[1]CLASSES'!R522</f>
        <v>572314</v>
      </c>
      <c r="H28" s="34">
        <v>88001.02</v>
      </c>
      <c r="J28" s="19">
        <v>556497</v>
      </c>
      <c r="K28" s="15">
        <v>276122.06000000006</v>
      </c>
      <c r="L28" s="3"/>
    </row>
    <row r="29" spans="1:12" ht="22" customHeight="1">
      <c r="A29" s="6"/>
      <c r="B29" s="9"/>
      <c r="D29" s="45">
        <f>D27-D28</f>
        <v>0</v>
      </c>
      <c r="E29" s="34">
        <v>7513.939999999944</v>
      </c>
      <c r="G29" s="38">
        <f>G27-G28</f>
        <v>0</v>
      </c>
      <c r="H29" s="34">
        <v>6333.349999999991</v>
      </c>
      <c r="J29" s="19">
        <v>0</v>
      </c>
      <c r="K29" s="15">
        <v>-6791.390000000072</v>
      </c>
      <c r="L29" s="3"/>
    </row>
    <row r="30" spans="1:11" ht="3" customHeight="1">
      <c r="A30" s="6"/>
      <c r="B30" s="9"/>
      <c r="D30" s="32"/>
      <c r="E30" s="34"/>
      <c r="G30" s="38"/>
      <c r="H30" s="34"/>
      <c r="J30" s="19"/>
      <c r="K30" s="15"/>
    </row>
    <row r="31" spans="1:11" ht="24">
      <c r="A31" s="6" t="s">
        <v>9</v>
      </c>
      <c r="B31" s="9"/>
      <c r="D31" s="32"/>
      <c r="E31" s="34"/>
      <c r="G31" s="38"/>
      <c r="H31" s="34"/>
      <c r="J31" s="19"/>
      <c r="K31" s="15"/>
    </row>
    <row r="32" spans="1:12" ht="24">
      <c r="A32" s="6"/>
      <c r="B32" s="9" t="s">
        <v>3</v>
      </c>
      <c r="D32" s="45">
        <f>'[2]CLASSES'!R526</f>
        <v>30000</v>
      </c>
      <c r="E32" s="34">
        <v>22387.13</v>
      </c>
      <c r="G32" s="38">
        <f>'[1]CLASSES'!R526</f>
        <v>35000</v>
      </c>
      <c r="H32" s="34">
        <v>21177.12</v>
      </c>
      <c r="J32" s="19">
        <v>32000</v>
      </c>
      <c r="K32" s="15">
        <v>391131.84</v>
      </c>
      <c r="L32" s="3"/>
    </row>
    <row r="33" spans="1:12" ht="24">
      <c r="A33" s="6"/>
      <c r="B33" s="9" t="s">
        <v>4</v>
      </c>
      <c r="D33" s="45">
        <f>'[2]CLASSES'!R527</f>
        <v>15340.902399999999</v>
      </c>
      <c r="E33" s="34">
        <v>15</v>
      </c>
      <c r="G33" s="38">
        <f>'[1]CLASSES'!R527</f>
        <v>16438.993200000004</v>
      </c>
      <c r="H33" s="34">
        <v>5319.5199999999995</v>
      </c>
      <c r="J33" s="19">
        <v>12645</v>
      </c>
      <c r="K33" s="15">
        <v>8967.8386</v>
      </c>
      <c r="L33" s="3"/>
    </row>
    <row r="34" spans="1:12" ht="22" customHeight="1">
      <c r="A34" s="6"/>
      <c r="B34" s="9"/>
      <c r="D34" s="45">
        <f>D32-D33</f>
        <v>14659.097600000001</v>
      </c>
      <c r="E34" s="34">
        <v>22372.13</v>
      </c>
      <c r="G34" s="38">
        <f>G32-G33</f>
        <v>18561.006799999996</v>
      </c>
      <c r="H34" s="34">
        <v>15857.599999999999</v>
      </c>
      <c r="J34" s="19">
        <v>19355</v>
      </c>
      <c r="K34" s="15">
        <v>382164.0014</v>
      </c>
      <c r="L34" s="3"/>
    </row>
    <row r="35" spans="1:11" ht="3" customHeight="1">
      <c r="A35" s="6"/>
      <c r="B35" s="9"/>
      <c r="D35" s="32"/>
      <c r="E35" s="34"/>
      <c r="G35" s="38"/>
      <c r="H35" s="34"/>
      <c r="J35" s="19"/>
      <c r="K35" s="15"/>
    </row>
    <row r="36" spans="1:11" ht="24">
      <c r="A36" s="6" t="s">
        <v>10</v>
      </c>
      <c r="B36" s="9"/>
      <c r="D36" s="32"/>
      <c r="E36" s="34"/>
      <c r="G36" s="38"/>
      <c r="H36" s="34"/>
      <c r="J36" s="19"/>
      <c r="K36" s="15"/>
    </row>
    <row r="37" spans="1:12" ht="24">
      <c r="A37" s="6"/>
      <c r="B37" s="9" t="s">
        <v>3</v>
      </c>
      <c r="D37" s="45">
        <f>'[2]CLASSES'!R531</f>
        <v>0</v>
      </c>
      <c r="E37" s="34">
        <v>0</v>
      </c>
      <c r="G37" s="38">
        <f>'[1]CLASSES'!R531</f>
        <v>0</v>
      </c>
      <c r="H37" s="34">
        <v>0</v>
      </c>
      <c r="J37" s="19">
        <v>0</v>
      </c>
      <c r="K37" s="15">
        <v>0</v>
      </c>
      <c r="L37" s="3"/>
    </row>
    <row r="38" spans="1:12" ht="27" customHeight="1">
      <c r="A38" s="6"/>
      <c r="B38" s="9" t="s">
        <v>4</v>
      </c>
      <c r="D38" s="45">
        <f>'[2]CLASSES'!R532</f>
        <v>37350</v>
      </c>
      <c r="E38" s="34">
        <v>0</v>
      </c>
      <c r="G38" s="38">
        <f>'[1]CLASSES'!R532</f>
        <v>47800</v>
      </c>
      <c r="H38" s="34">
        <v>26853</v>
      </c>
      <c r="J38" s="19">
        <v>39400</v>
      </c>
      <c r="K38" s="15">
        <v>28586.54</v>
      </c>
      <c r="L38" s="3"/>
    </row>
    <row r="39" spans="1:12" ht="22" customHeight="1">
      <c r="A39" s="6"/>
      <c r="B39" s="9"/>
      <c r="D39" s="45">
        <f>D37-D38</f>
        <v>-37350</v>
      </c>
      <c r="E39" s="34">
        <v>0</v>
      </c>
      <c r="G39" s="38">
        <f>G37-G38</f>
        <v>-47800</v>
      </c>
      <c r="H39" s="34">
        <v>-26853</v>
      </c>
      <c r="J39" s="19">
        <v>-39400</v>
      </c>
      <c r="K39" s="15">
        <v>-28586.54</v>
      </c>
      <c r="L39" s="3"/>
    </row>
    <row r="40" spans="1:11" ht="7" customHeight="1">
      <c r="A40" s="6"/>
      <c r="B40" s="9"/>
      <c r="D40" s="32"/>
      <c r="E40" s="34"/>
      <c r="G40" s="38"/>
      <c r="H40" s="34"/>
      <c r="J40" s="19"/>
      <c r="K40" s="15"/>
    </row>
    <row r="41" spans="1:11" ht="26" customHeight="1">
      <c r="A41" s="20" t="s">
        <v>11</v>
      </c>
      <c r="B41" s="21"/>
      <c r="C41" s="22"/>
      <c r="D41" s="46"/>
      <c r="E41" s="35"/>
      <c r="F41" s="22"/>
      <c r="G41" s="39"/>
      <c r="H41" s="35"/>
      <c r="I41" s="22"/>
      <c r="J41" s="23"/>
      <c r="K41" s="24"/>
    </row>
    <row r="42" spans="1:12" ht="21" customHeight="1">
      <c r="A42" s="20"/>
      <c r="B42" s="21" t="s">
        <v>3</v>
      </c>
      <c r="C42" s="22"/>
      <c r="D42" s="47">
        <f>D7+D12+D17+D22+D27+D32+D37</f>
        <v>1755202.32</v>
      </c>
      <c r="E42" s="35">
        <v>1247680.3800000001</v>
      </c>
      <c r="F42" s="22"/>
      <c r="G42" s="40">
        <f>G7+G12+G17+G22+G27+G32+G37</f>
        <v>1862746</v>
      </c>
      <c r="H42" s="27">
        <v>1063753.22</v>
      </c>
      <c r="I42" s="26"/>
      <c r="J42" s="27">
        <v>1842488</v>
      </c>
      <c r="K42" s="28">
        <f>SUM(K7+K12+K17+K22+K27+K32+K37)</f>
        <v>1550524.6400000001</v>
      </c>
      <c r="L42" s="3"/>
    </row>
    <row r="43" spans="1:12" ht="20" customHeight="1">
      <c r="A43" s="20"/>
      <c r="B43" s="21" t="s">
        <v>4</v>
      </c>
      <c r="C43" s="22"/>
      <c r="D43" s="47">
        <f>+D8+D13+D18+D23+D28+D33+D38</f>
        <v>1737353.9889000002</v>
      </c>
      <c r="E43" s="35">
        <v>785167.3099999999</v>
      </c>
      <c r="F43" s="22"/>
      <c r="G43" s="40">
        <f>+G8+G13+G18+G23+G28+G33+G38</f>
        <v>1758605.05</v>
      </c>
      <c r="H43" s="27">
        <v>642240.24</v>
      </c>
      <c r="I43" s="26"/>
      <c r="J43" s="27">
        <v>1792652</v>
      </c>
      <c r="K43" s="28">
        <f>SUM(K38+K33+K28+K23+K18+K13+K8)</f>
        <v>925410.8685999999</v>
      </c>
      <c r="L43" s="3"/>
    </row>
    <row r="44" spans="1:12" s="5" customFormat="1" ht="23" customHeight="1">
      <c r="A44" s="20"/>
      <c r="B44" s="25"/>
      <c r="C44" s="26"/>
      <c r="D44" s="25">
        <f>D42-D43</f>
        <v>17848.331099999836</v>
      </c>
      <c r="E44" s="27">
        <v>462513.0700000002</v>
      </c>
      <c r="F44" s="26"/>
      <c r="G44" s="40">
        <f>G42-G43</f>
        <v>104140.94999999995</v>
      </c>
      <c r="H44" s="27">
        <v>421512.98</v>
      </c>
      <c r="I44" s="26"/>
      <c r="J44" s="27">
        <v>49836</v>
      </c>
      <c r="K44" s="28">
        <f>SUM(K42-K43)</f>
        <v>625113.7714000002</v>
      </c>
      <c r="L44" s="4"/>
    </row>
    <row r="45" spans="1:11" ht="3" customHeight="1">
      <c r="A45" s="6"/>
      <c r="B45" s="9"/>
      <c r="D45" s="32"/>
      <c r="E45" s="34"/>
      <c r="G45" s="38"/>
      <c r="H45" s="34"/>
      <c r="J45" s="19"/>
      <c r="K45" s="15"/>
    </row>
    <row r="46" spans="1:11" ht="24">
      <c r="A46" s="6" t="s">
        <v>12</v>
      </c>
      <c r="B46" s="9"/>
      <c r="D46" s="32"/>
      <c r="E46" s="34"/>
      <c r="G46" s="38"/>
      <c r="H46" s="34"/>
      <c r="J46" s="19"/>
      <c r="K46" s="15"/>
    </row>
    <row r="47" spans="1:12" ht="24">
      <c r="A47" s="6"/>
      <c r="B47" s="9" t="s">
        <v>3</v>
      </c>
      <c r="D47" s="45">
        <f>'[2]CLASSES'!R536</f>
        <v>30000</v>
      </c>
      <c r="E47" s="34">
        <v>11774</v>
      </c>
      <c r="G47" s="38">
        <f>'[1]CLASSES'!R536</f>
        <v>24500</v>
      </c>
      <c r="H47" s="34">
        <v>11743</v>
      </c>
      <c r="J47" s="19">
        <v>23500</v>
      </c>
      <c r="K47" s="15">
        <v>21481</v>
      </c>
      <c r="L47" s="3"/>
    </row>
    <row r="48" spans="1:12" ht="24">
      <c r="A48" s="6"/>
      <c r="B48" s="9" t="s">
        <v>4</v>
      </c>
      <c r="D48" s="45">
        <f>'[2]CLASSES'!R537</f>
        <v>36500</v>
      </c>
      <c r="E48" s="34">
        <v>300</v>
      </c>
      <c r="G48" s="38">
        <f>'[1]CLASSES'!R537</f>
        <v>30000</v>
      </c>
      <c r="H48" s="34">
        <v>12060.710000000001</v>
      </c>
      <c r="J48" s="19">
        <v>22500</v>
      </c>
      <c r="K48" s="15">
        <v>8002.72</v>
      </c>
      <c r="L48" s="3"/>
    </row>
    <row r="49" spans="1:12" ht="26" customHeight="1">
      <c r="A49" s="6"/>
      <c r="B49" s="9"/>
      <c r="D49" s="45">
        <f>D47-D48</f>
        <v>-6500</v>
      </c>
      <c r="E49" s="34">
        <v>11474</v>
      </c>
      <c r="G49" s="38">
        <f>G47-G48</f>
        <v>-5500</v>
      </c>
      <c r="H49" s="34">
        <v>-318</v>
      </c>
      <c r="J49" s="19">
        <v>1000</v>
      </c>
      <c r="K49" s="15">
        <v>13478.279999999999</v>
      </c>
      <c r="L49" s="3"/>
    </row>
    <row r="50" spans="1:11" ht="3" customHeight="1">
      <c r="A50" s="6"/>
      <c r="B50" s="9"/>
      <c r="D50" s="32"/>
      <c r="E50" s="34"/>
      <c r="G50" s="38"/>
      <c r="H50" s="34">
        <v>-317.71000000000095</v>
      </c>
      <c r="J50" s="19"/>
      <c r="K50" s="15"/>
    </row>
    <row r="51" spans="1:11" ht="24">
      <c r="A51" s="6" t="s">
        <v>13</v>
      </c>
      <c r="B51" s="9"/>
      <c r="D51" s="32"/>
      <c r="E51" s="34"/>
      <c r="G51" s="38"/>
      <c r="H51" s="34"/>
      <c r="J51" s="19"/>
      <c r="K51" s="15"/>
    </row>
    <row r="52" spans="1:12" ht="24">
      <c r="A52" s="7"/>
      <c r="B52" s="10" t="s">
        <v>3</v>
      </c>
      <c r="D52" s="45">
        <f>'[2]CLASSES'!R541</f>
        <v>30000</v>
      </c>
      <c r="E52" s="34">
        <v>14394.21</v>
      </c>
      <c r="G52" s="38">
        <f>'[1]CLASSES'!R541</f>
        <v>27000</v>
      </c>
      <c r="H52" s="34">
        <v>31480.239999999998</v>
      </c>
      <c r="J52" s="19">
        <v>12000</v>
      </c>
      <c r="K52" s="15">
        <v>18402.010000000002</v>
      </c>
      <c r="L52" s="3"/>
    </row>
    <row r="53" spans="1:12" ht="24">
      <c r="A53" s="7"/>
      <c r="B53" s="10" t="s">
        <v>4</v>
      </c>
      <c r="D53" s="45">
        <f>'[3]CLASSES'!R542</f>
        <v>60000</v>
      </c>
      <c r="E53" s="34">
        <v>45980</v>
      </c>
      <c r="G53" s="38">
        <f>'[1]CLASSES'!R542</f>
        <v>43000</v>
      </c>
      <c r="H53" s="34">
        <v>23217.7</v>
      </c>
      <c r="J53" s="19">
        <v>12000</v>
      </c>
      <c r="K53" s="15">
        <v>34648.35</v>
      </c>
      <c r="L53" s="3"/>
    </row>
    <row r="54" spans="1:12" ht="23" customHeight="1">
      <c r="A54" s="6"/>
      <c r="B54" s="9"/>
      <c r="D54" s="45">
        <f>D52-D53</f>
        <v>-30000</v>
      </c>
      <c r="E54" s="34">
        <v>-31585.79</v>
      </c>
      <c r="G54" s="38">
        <f>G52-G53</f>
        <v>-16000</v>
      </c>
      <c r="H54" s="32">
        <v>8263</v>
      </c>
      <c r="J54" s="19">
        <v>0</v>
      </c>
      <c r="K54" s="15">
        <v>-16246.339999999997</v>
      </c>
      <c r="L54" s="3"/>
    </row>
    <row r="55" spans="1:11" ht="3" customHeight="1">
      <c r="A55" s="6"/>
      <c r="B55" s="9"/>
      <c r="D55" s="32"/>
      <c r="E55" s="34"/>
      <c r="G55" s="38"/>
      <c r="H55" s="34">
        <v>8262.539999999997</v>
      </c>
      <c r="J55" s="19"/>
      <c r="K55" s="15"/>
    </row>
    <row r="56" spans="1:11" ht="24">
      <c r="A56" s="6" t="s">
        <v>14</v>
      </c>
      <c r="B56" s="9"/>
      <c r="D56" s="32"/>
      <c r="E56" s="34"/>
      <c r="G56" s="38"/>
      <c r="H56" s="34"/>
      <c r="J56" s="19"/>
      <c r="K56" s="15"/>
    </row>
    <row r="57" spans="1:12" ht="24">
      <c r="A57" s="7"/>
      <c r="B57" s="10" t="s">
        <v>3</v>
      </c>
      <c r="D57" s="45">
        <f>'[3]CLASSES'!R546</f>
        <v>25000</v>
      </c>
      <c r="E57" s="34">
        <v>1671433.43</v>
      </c>
      <c r="G57" s="38">
        <f>'[1]CLASSES'!R546</f>
        <v>20000</v>
      </c>
      <c r="H57" s="34">
        <v>103489</v>
      </c>
      <c r="J57" s="19">
        <v>35000</v>
      </c>
      <c r="K57" s="16">
        <v>26434.4</v>
      </c>
      <c r="L57" s="3"/>
    </row>
    <row r="58" spans="1:12" ht="24">
      <c r="A58" s="7"/>
      <c r="B58" s="10" t="s">
        <v>4</v>
      </c>
      <c r="D58" s="45">
        <f>'[2]CLASSES'!R547</f>
        <v>0</v>
      </c>
      <c r="E58" s="34">
        <v>69816.87</v>
      </c>
      <c r="G58" s="38">
        <f>'[1]CLASSES'!R547</f>
        <v>0</v>
      </c>
      <c r="H58" s="34">
        <v>56148</v>
      </c>
      <c r="J58" s="19">
        <v>0</v>
      </c>
      <c r="K58" s="16"/>
      <c r="L58" s="3"/>
    </row>
    <row r="59" spans="1:12" ht="24" customHeight="1">
      <c r="A59" s="6"/>
      <c r="B59" s="9"/>
      <c r="D59" s="45">
        <f>D57-D58</f>
        <v>25000</v>
      </c>
      <c r="E59" s="34">
        <f>SUM(E57,E58)</f>
        <v>1741250.2999999998</v>
      </c>
      <c r="G59" s="38">
        <f>G57-G58</f>
        <v>20000</v>
      </c>
      <c r="H59" s="34">
        <v>47341</v>
      </c>
      <c r="J59" s="19">
        <v>35000</v>
      </c>
      <c r="K59" s="16">
        <v>26434.4</v>
      </c>
      <c r="L59" s="3"/>
    </row>
    <row r="60" spans="1:11" ht="3" customHeight="1">
      <c r="A60" s="6"/>
      <c r="B60" s="9"/>
      <c r="D60" s="32"/>
      <c r="E60" s="34"/>
      <c r="G60" s="38"/>
      <c r="H60" s="34"/>
      <c r="J60" s="19"/>
      <c r="K60" s="15"/>
    </row>
    <row r="61" spans="1:11" ht="24">
      <c r="A61" s="20" t="s">
        <v>15</v>
      </c>
      <c r="B61" s="21"/>
      <c r="C61" s="22"/>
      <c r="D61" s="46"/>
      <c r="E61" s="35"/>
      <c r="F61" s="22"/>
      <c r="G61" s="39"/>
      <c r="H61" s="35"/>
      <c r="I61" s="22"/>
      <c r="J61" s="23"/>
      <c r="K61" s="24"/>
    </row>
    <row r="62" spans="1:12" ht="24">
      <c r="A62" s="20"/>
      <c r="B62" s="29" t="s">
        <v>3</v>
      </c>
      <c r="C62" s="26"/>
      <c r="D62" s="25">
        <f>'[3]CLASSES'!R551</f>
        <v>1840202.32</v>
      </c>
      <c r="E62" s="27">
        <v>2945282.02</v>
      </c>
      <c r="F62" s="26"/>
      <c r="G62" s="40">
        <f>'[1]CLASSES'!R551</f>
        <v>1934246</v>
      </c>
      <c r="H62" s="27">
        <v>1210466</v>
      </c>
      <c r="I62" s="26"/>
      <c r="J62" s="27">
        <v>1912988</v>
      </c>
      <c r="K62" s="28">
        <f>SUM(K42+K47+K52+K57)</f>
        <v>1616842.05</v>
      </c>
      <c r="L62" s="3"/>
    </row>
    <row r="63" spans="1:12" ht="24">
      <c r="A63" s="20"/>
      <c r="B63" s="29" t="s">
        <v>4</v>
      </c>
      <c r="C63" s="26"/>
      <c r="D63" s="25">
        <f>'[3]CLASSES'!R552</f>
        <v>1833853.9889000002</v>
      </c>
      <c r="E63" s="27">
        <v>901264.1799999999</v>
      </c>
      <c r="F63" s="26"/>
      <c r="G63" s="40">
        <f>'[1]CLASSES'!R552</f>
        <v>1831605.05</v>
      </c>
      <c r="H63" s="27">
        <v>733667</v>
      </c>
      <c r="I63" s="26"/>
      <c r="J63" s="27">
        <v>1827152</v>
      </c>
      <c r="K63" s="28">
        <f>SUM(K43+K48+K53+K58)</f>
        <v>968061.9385999999</v>
      </c>
      <c r="L63" s="3"/>
    </row>
    <row r="64" spans="1:12" ht="24">
      <c r="A64" s="30"/>
      <c r="B64" s="31"/>
      <c r="C64" s="26"/>
      <c r="D64" s="25">
        <f>D62-D63</f>
        <v>6348.331099999836</v>
      </c>
      <c r="E64" s="27">
        <v>2044017.84</v>
      </c>
      <c r="F64" s="26"/>
      <c r="G64" s="40">
        <f>G62-G63</f>
        <v>102640.94999999995</v>
      </c>
      <c r="H64" s="27">
        <f>H62-H63</f>
        <v>476799</v>
      </c>
      <c r="I64" s="26"/>
      <c r="J64" s="27">
        <v>85836</v>
      </c>
      <c r="K64" s="28">
        <f>SUM(K62-K63)</f>
        <v>648780.1114000002</v>
      </c>
      <c r="L64" s="3"/>
    </row>
    <row r="65" spans="1:8" ht="24">
      <c r="A65" s="8"/>
      <c r="B65" s="11"/>
      <c r="D65" s="32"/>
      <c r="H65" s="3"/>
    </row>
    <row r="66" spans="1:8" ht="24">
      <c r="A66" s="8"/>
      <c r="B66" s="11"/>
      <c r="D66" s="32"/>
      <c r="H66" s="3"/>
    </row>
    <row r="67" spans="1:8" ht="24">
      <c r="A67" s="8"/>
      <c r="B67" s="11"/>
      <c r="D67" s="32"/>
      <c r="H67" s="3"/>
    </row>
    <row r="68" spans="1:8" ht="24">
      <c r="A68" s="8"/>
      <c r="B68" s="11"/>
      <c r="D68" s="32"/>
      <c r="H68" s="3"/>
    </row>
    <row r="69" spans="1:8" ht="24">
      <c r="A69" s="8"/>
      <c r="B69" s="11"/>
      <c r="D69" s="32"/>
      <c r="H69" s="3"/>
    </row>
    <row r="70" spans="2:8" ht="15.75">
      <c r="B70" s="11"/>
      <c r="D70" s="32"/>
      <c r="H70" s="3"/>
    </row>
    <row r="71" spans="2:8" ht="15.75">
      <c r="B71" s="11"/>
      <c r="D71" s="32"/>
      <c r="H71" s="3"/>
    </row>
    <row r="72" spans="2:8" ht="15.75">
      <c r="B72" s="11"/>
      <c r="D72" s="32"/>
      <c r="H72" s="3"/>
    </row>
    <row r="73" spans="2:4" ht="15.75">
      <c r="B73" s="11"/>
      <c r="D73" s="32"/>
    </row>
    <row r="74" spans="2:4" ht="15.75">
      <c r="B74" s="11"/>
      <c r="D74" s="32"/>
    </row>
    <row r="75" ht="15.75">
      <c r="B75" s="11"/>
    </row>
    <row r="76" ht="15.75">
      <c r="B76" s="11"/>
    </row>
    <row r="77" ht="15.75">
      <c r="B77" s="11"/>
    </row>
    <row r="78" ht="15.75">
      <c r="B78" s="11"/>
    </row>
  </sheetData>
  <mergeCells count="3">
    <mergeCell ref="A1:B1"/>
    <mergeCell ref="A2:B2"/>
    <mergeCell ref="A3:B3"/>
  </mergeCells>
  <printOptions gridLines="1"/>
  <pageMargins left="0.75" right="0.75" top="1" bottom="1" header="0.5" footer="0.5"/>
  <pageSetup horizontalDpi="600" verticalDpi="600" orientation="portrait" scale="72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Society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Cacanindin</dc:creator>
  <cp:keywords/>
  <dc:description/>
  <cp:lastModifiedBy>Microsoft Office User</cp:lastModifiedBy>
  <cp:lastPrinted>2020-07-19T19:23:15Z</cp:lastPrinted>
  <dcterms:created xsi:type="dcterms:W3CDTF">2019-07-18T13:32:31Z</dcterms:created>
  <dcterms:modified xsi:type="dcterms:W3CDTF">2021-06-23T11:24:56Z</dcterms:modified>
  <cp:category/>
  <cp:version/>
  <cp:contentType/>
  <cp:contentStatus/>
</cp:coreProperties>
</file>